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LWT\QIG\Public\EU-QuaDG\O_Geschäftsstelle\QM\Veröffentlichung-nach-3.KA_vorbehaltlich-Zustimmung\"/>
    </mc:Choice>
  </mc:AlternateContent>
  <xr:revisionPtr revIDLastSave="0" documentId="13_ncr:1_{E76D9688-6176-46B9-9B7B-D518816E8FC1}" xr6:coauthVersionLast="47" xr6:coauthVersionMax="47" xr10:uidLastSave="{00000000-0000-0000-0000-000000000000}"/>
  <workbookProtection workbookAlgorithmName="SHA-512" workbookHashValue="K3BDEaRc7PTsEYFCEea67gjmvvnJm4Tvte7+MeEB88UFRWxqGBLg3oPBWpcXh0RkZXhY9/sxo+CzBlvDWwtlOg==" workbookSaltValue="1FzfiKY92/cVn8B0C9yRQg==" workbookSpinCount="100000" lockStructure="1"/>
  <bookViews>
    <workbookView xWindow="-120" yWindow="-120" windowWidth="38640" windowHeight="21240" xr2:uid="{00000000-000D-0000-FFFF-FFFF00000000}"/>
  </bookViews>
  <sheets>
    <sheet name="Kriterien" sheetId="1" r:id="rId1"/>
    <sheet name="Tabelle2" sheetId="2" r:id="rId2"/>
    <sheet name="Tabelle3" sheetId="3" r:id="rId3"/>
  </sheets>
  <externalReferences>
    <externalReference r:id="rId4"/>
  </externalReferences>
  <definedNames>
    <definedName name="JaNein">Tabelle2!$B$1:$B$2</definedName>
    <definedName name="x">[1]Tabelle2!$A$1:$A$2</definedName>
    <definedName name="xx">Tabelle2!$A$1:$A$2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78" i="1" l="1"/>
  <c r="E20" i="1"/>
  <c r="E70" i="1" l="1"/>
  <c r="E69" i="1"/>
  <c r="E44" i="1"/>
  <c r="E43" i="1"/>
  <c r="E38" i="1"/>
  <c r="E17" i="1" l="1"/>
  <c r="E34" i="1"/>
  <c r="E22" i="1"/>
  <c r="E42" i="1" l="1"/>
  <c r="E77" i="1" l="1"/>
  <c r="F78" i="1" s="1"/>
  <c r="E66" i="1"/>
  <c r="E65" i="1"/>
  <c r="E64" i="1"/>
  <c r="E57" i="1"/>
  <c r="E56" i="1"/>
  <c r="E55" i="1"/>
  <c r="E54" i="1"/>
  <c r="E51" i="1"/>
  <c r="E50" i="1"/>
  <c r="E49" i="1"/>
  <c r="E46" i="1"/>
  <c r="E45" i="1"/>
  <c r="E39" i="1"/>
  <c r="E41" i="1"/>
  <c r="E40" i="1"/>
  <c r="E37" i="1"/>
  <c r="E33" i="1"/>
  <c r="E32" i="1"/>
  <c r="E31" i="1"/>
  <c r="E28" i="1"/>
  <c r="E27" i="1"/>
  <c r="E26" i="1"/>
  <c r="E25" i="1"/>
  <c r="F46" i="1" l="1"/>
  <c r="F34" i="1"/>
  <c r="F66" i="1"/>
  <c r="F51" i="1"/>
  <c r="F28" i="1"/>
  <c r="F57" i="1"/>
  <c r="E61" i="1"/>
  <c r="E60" i="1"/>
  <c r="F61" i="1" l="1"/>
  <c r="E71" i="1" l="1"/>
  <c r="F71" i="1" s="1"/>
  <c r="E21" i="1" l="1"/>
  <c r="E18" i="1"/>
  <c r="F22" i="1" l="1"/>
  <c r="C82" i="1" l="1"/>
  <c r="C84" i="1" s="1"/>
</calcChain>
</file>

<file path=xl/sharedStrings.xml><?xml version="1.0" encoding="utf-8"?>
<sst xmlns="http://schemas.openxmlformats.org/spreadsheetml/2006/main" count="158" uniqueCount="114">
  <si>
    <t>Betriebsorientierte Risikobewertung für nicht-landwirtschaftliche Betriebe</t>
  </si>
  <si>
    <t>freies Eingabefeld (Textfeld)</t>
  </si>
  <si>
    <t>Eine Antwort auswählen</t>
  </si>
  <si>
    <t>Mehrfachangaben möglich</t>
  </si>
  <si>
    <t>Auswahlfeld (drop-down; "x")</t>
  </si>
  <si>
    <t>Allgemeines</t>
  </si>
  <si>
    <t>Allgemeine Informationen zum Betrieb</t>
  </si>
  <si>
    <t>Name</t>
  </si>
  <si>
    <t xml:space="preserve">Adresse </t>
  </si>
  <si>
    <t>Kriterien</t>
  </si>
  <si>
    <r>
      <rPr>
        <sz val="11"/>
        <color theme="1"/>
        <rFont val="Calibri"/>
        <family val="2"/>
        <scheme val="minor"/>
      </rPr>
      <t>Bitte wählen Sie mit "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" die Kriterien aus, die zutreffen</t>
    </r>
    <r>
      <rPr>
        <i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rgb="FFFF0000"/>
        <rFont val="Calibri"/>
        <family val="2"/>
        <scheme val="minor"/>
      </rPr>
      <t>Mehrfachangaben möglich</t>
    </r>
    <r>
      <rPr>
        <i/>
        <sz val="11"/>
        <color theme="1"/>
        <rFont val="Calibri"/>
        <family val="2"/>
        <scheme val="minor"/>
      </rPr>
      <t>)!</t>
    </r>
  </si>
  <si>
    <t>Keine Maßnahme</t>
  </si>
  <si>
    <t>Nicht relevant</t>
  </si>
  <si>
    <t xml:space="preserve"> </t>
  </si>
  <si>
    <t>x</t>
  </si>
  <si>
    <t>Ja</t>
  </si>
  <si>
    <t>Nein</t>
  </si>
  <si>
    <t>Art, Größe und Struktur des Unternehmens</t>
  </si>
  <si>
    <t>Verarbeitung für Weiterverarbeiter</t>
  </si>
  <si>
    <t>Art der Tätigkeit</t>
  </si>
  <si>
    <t>Großküche und Gastro</t>
  </si>
  <si>
    <t xml:space="preserve">Erzeugergemeinschaften und bäuerliche Vermarkungsgemeinschaften  </t>
  </si>
  <si>
    <t xml:space="preserve">Mischfuttermittelwerke </t>
  </si>
  <si>
    <t>Risiko des Vertauschens von Erzeugnissen</t>
  </si>
  <si>
    <r>
      <rPr>
        <u/>
        <sz val="11"/>
        <rFont val="Calibri"/>
        <family val="2"/>
        <scheme val="minor"/>
      </rPr>
      <t>Risiko nicht gegeben</t>
    </r>
    <r>
      <rPr>
        <sz val="11"/>
        <rFont val="Calibri"/>
        <family val="2"/>
        <scheme val="minor"/>
      </rPr>
      <t xml:space="preserve"> (nur Bioproduktion bzw. original verpackte Ware, reiner Handel, ohne Aufbereitung) und/oder räumliche Trennung vorhanden oder keine Aufbereitung/ Verarbeitung</t>
    </r>
  </si>
  <si>
    <t>Nur bio oder Händler von vorverpackter Ware</t>
  </si>
  <si>
    <t>Liegt ein Neueinstieg vor?</t>
  </si>
  <si>
    <t>Ja, ein neuer Betrieb außer Händler mit vorverpackter Ware</t>
  </si>
  <si>
    <r>
      <t>Bitte wählen Sie mit "</t>
    </r>
    <r>
      <rPr>
        <b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>" die Antwort aus, die zutrifft.</t>
    </r>
  </si>
  <si>
    <t xml:space="preserve">Anzahl der Bio-Lieferanten </t>
  </si>
  <si>
    <t xml:space="preserve">Lohntätigkeit für konventionelle Dritte </t>
  </si>
  <si>
    <t>Mittlere Anzahl Bio-Lieferanten (zwischen 31 und 250)</t>
  </si>
  <si>
    <t>Summe</t>
  </si>
  <si>
    <t>Kleine Anzahl Bio-Lieferanten (bis 30)</t>
  </si>
  <si>
    <t>Große Anzahl Bio-Lieferanten (ab 251)</t>
  </si>
  <si>
    <r>
      <rPr>
        <u/>
        <sz val="11"/>
        <rFont val="Calibri"/>
        <family val="2"/>
        <scheme val="minor"/>
      </rPr>
      <t>Hohes Risiko gegeben</t>
    </r>
    <r>
      <rPr>
        <sz val="11"/>
        <rFont val="Calibri"/>
        <family val="2"/>
        <scheme val="minor"/>
      </rPr>
      <t>: Aufbereiter/Verarbeiter mit  Parallelproduktion: gleiches Produkt wird  in bio UND konventionell aufbereitet und/oder mehrmals täglicher Wechsel zw. bio und konventioneller Produktion und/oder kurze Produktionsintervalle, schneller Warenumschlag (z. B. Gastro, Handel mit O&amp;G)</t>
    </r>
  </si>
  <si>
    <t>Verarbeitung bzw. Aufbereitung wie  z. B. Fleischverarbeiter, Schlachthäuser, Molkereien, Käsereien, Getreidemühlen, Öhlmühlen, Bäckereien,…</t>
  </si>
  <si>
    <t>Kontroll-/ Kundennummer</t>
  </si>
  <si>
    <t>Risikoklasse</t>
  </si>
  <si>
    <r>
      <t>Bitte wählen Sie mit "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" das Kriterium aus, das zutrifft (</t>
    </r>
    <r>
      <rPr>
        <b/>
        <i/>
        <sz val="11"/>
        <color rgb="FFFF0000"/>
        <rFont val="Calibri"/>
        <family val="2"/>
        <scheme val="minor"/>
      </rPr>
      <t>nur EINE Antwort möglich</t>
    </r>
    <r>
      <rPr>
        <sz val="11"/>
        <color theme="1"/>
        <rFont val="Calibri"/>
        <family val="2"/>
        <scheme val="minor"/>
      </rPr>
      <t>)!</t>
    </r>
  </si>
  <si>
    <t>Viehhandel</t>
  </si>
  <si>
    <t>Lagerung von loser Ware</t>
  </si>
  <si>
    <t>Funktionen für die Berechnung</t>
  </si>
  <si>
    <t xml:space="preserve">1. </t>
  </si>
  <si>
    <t>2.1.</t>
  </si>
  <si>
    <t>2.2.</t>
  </si>
  <si>
    <t>2.3.</t>
  </si>
  <si>
    <t>3.1.</t>
  </si>
  <si>
    <t>3.2.</t>
  </si>
  <si>
    <t>4.1.</t>
  </si>
  <si>
    <t>4.2.</t>
  </si>
  <si>
    <t>4.3.</t>
  </si>
  <si>
    <t>4.5.</t>
  </si>
  <si>
    <t>Inanspruchnahme von Ausnahmen</t>
  </si>
  <si>
    <t>siehe Kriterium 1. Ergebnisse früherer Kontrollen</t>
  </si>
  <si>
    <t>4.4.</t>
  </si>
  <si>
    <t>Dieses Kriterium ist nicht auszufüllen!</t>
  </si>
  <si>
    <t>Lagerhalter/ Handel von/ mit vorverpackter Ware</t>
  </si>
  <si>
    <t>Nicht relevant, da Erstkontrolle</t>
  </si>
  <si>
    <t>Punkte-anzahl berechnet</t>
  </si>
  <si>
    <t>Punkte-anzahl zu vergeben</t>
  </si>
  <si>
    <t>0/1</t>
  </si>
  <si>
    <t>0/4</t>
  </si>
  <si>
    <t>0/6</t>
  </si>
  <si>
    <t>0/10</t>
  </si>
  <si>
    <t>0/0</t>
  </si>
  <si>
    <t>0/7</t>
  </si>
  <si>
    <t>0/5</t>
  </si>
  <si>
    <t>0/2</t>
  </si>
  <si>
    <t>0/8</t>
  </si>
  <si>
    <t>0/3</t>
  </si>
  <si>
    <t>Jahresumsatz bis € 150.000 oder Wareneinsatz bis € 105.000</t>
  </si>
  <si>
    <t>Jahresumsatz € 150.001 bis € 1.000.000 oder Wareneinsatz von € 105.001 bis € 700.000</t>
  </si>
  <si>
    <t>Jahresumsatz € 1.000.001 bis € 5.000.000 oder Wareneinsatz von € 700.001 bis € 3.500.000</t>
  </si>
  <si>
    <t>Jahresumsatz ab  € 5.000.001 oder Wareneinsatz ab € 3.500.001</t>
  </si>
  <si>
    <t>Handel (ausgenommen vorverpackt),  geringe Aufbereitung (z. B. Etikettierung, Umfüllung)/ einfache Rezepturen/ wenig Rohstoffe/ wenig Filialen/ Gemeinschaftsverpflegung/ Gastronomie</t>
  </si>
  <si>
    <t>Komplexe Aufbereitung/ komplexe Rezepturen/ große Anzahl Rohstoffe/ Zutaten mit Herkunft aus Drittstaaten/ große Anzahl Standorte, Verarbeitung für Handelsketten, viele Filialen, Großhändler</t>
  </si>
  <si>
    <t>Handel (ausgenommen vorverpackt), geringe Aufbereitung (z. B. Etikettierung, Umfüllung, Aufschneiden, Aufbacken)</t>
  </si>
  <si>
    <t>Drittlandimporteure /Erstempfänger von Erzeugnissen aus europäischen Ländern mit Handelsabkommen (z. B. EWR, Schweiz)</t>
  </si>
  <si>
    <t>Drittlandimporteure /Erstempfänger von Erzeugnissen aus Ländern mit gleichwertigen Garantien</t>
  </si>
  <si>
    <r>
      <rPr>
        <u/>
        <sz val="11"/>
        <rFont val="Calibri"/>
        <family val="2"/>
        <scheme val="minor"/>
      </rPr>
      <t>Risiko gegeben</t>
    </r>
    <r>
      <rPr>
        <sz val="11"/>
        <rFont val="Calibri"/>
        <family val="2"/>
        <scheme val="minor"/>
      </rPr>
      <t>:  Aufbereiter/Verarbeiter mit Parallelproduktion und/oder zeitliche Trennung oder Aufbereitung von leicht unterscheidbaren Produkten in nur einer Qualität (bio oder konventionell)</t>
    </r>
  </si>
  <si>
    <t>0/15</t>
  </si>
  <si>
    <t>Risikoklasse 1: 21 - 40 Punkte</t>
  </si>
  <si>
    <t>Risikoklasse 2: 41 - 60 Punkte</t>
  </si>
  <si>
    <t>Risikoklasse 3: 61 - 81 Punkte</t>
  </si>
  <si>
    <t>Risikoklasse 0:   1 - 20 Punkte</t>
  </si>
  <si>
    <r>
      <t>50 - 99 % bio
alternativ: 50 - 99 % der Produkte</t>
    </r>
    <r>
      <rPr>
        <vertAlign val="superscript"/>
        <sz val="11"/>
        <rFont val="Calibri"/>
        <family val="2"/>
        <scheme val="minor"/>
      </rPr>
      <t>3)</t>
    </r>
  </si>
  <si>
    <r>
      <t>11 - 49 % bio
alternativ: 11 - 49 % der Produkte</t>
    </r>
    <r>
      <rPr>
        <vertAlign val="superscript"/>
        <sz val="11"/>
        <rFont val="Calibri"/>
        <family val="2"/>
        <scheme val="minor"/>
      </rPr>
      <t>3)</t>
    </r>
  </si>
  <si>
    <r>
      <t>weniger als 11 % bio
alternativ: &lt; 11 % der Produkte</t>
    </r>
    <r>
      <rPr>
        <vertAlign val="superscript"/>
        <sz val="11"/>
        <rFont val="Calibri"/>
        <family val="2"/>
        <scheme val="minor"/>
      </rPr>
      <t>3)</t>
    </r>
  </si>
  <si>
    <r>
      <t>Vergabe von Tätigkeiten an Dritte ohne eigenen Kontrollvertrag</t>
    </r>
    <r>
      <rPr>
        <vertAlign val="superscript"/>
        <sz val="11"/>
        <rFont val="Calibri"/>
        <family val="2"/>
        <scheme val="minor"/>
      </rPr>
      <t xml:space="preserve"> </t>
    </r>
  </si>
  <si>
    <r>
      <t>Ergebnisse früherer Kontrollen</t>
    </r>
    <r>
      <rPr>
        <b/>
        <vertAlign val="superscript"/>
        <sz val="13"/>
        <color theme="1"/>
        <rFont val="Calibri"/>
        <family val="2"/>
        <scheme val="minor"/>
      </rPr>
      <t>1)</t>
    </r>
  </si>
  <si>
    <r>
      <t>Umsatz</t>
    </r>
    <r>
      <rPr>
        <b/>
        <vertAlign val="superscript"/>
        <sz val="13"/>
        <color theme="1"/>
        <rFont val="Calibri"/>
        <family val="2"/>
        <scheme val="minor"/>
      </rPr>
      <t>6)</t>
    </r>
    <r>
      <rPr>
        <b/>
        <sz val="13"/>
        <color theme="1"/>
        <rFont val="Calibri"/>
        <family val="2"/>
        <scheme val="minor"/>
      </rPr>
      <t xml:space="preserve"> in der biologischen Produktion</t>
    </r>
    <r>
      <rPr>
        <b/>
        <vertAlign val="superscript"/>
        <sz val="13"/>
        <color theme="1"/>
        <rFont val="Calibri"/>
        <family val="2"/>
        <scheme val="minor"/>
      </rPr>
      <t>2)</t>
    </r>
  </si>
  <si>
    <t xml:space="preserve">Maßnahmen ohne Statusverlust: Sanktion 3    </t>
  </si>
  <si>
    <t>Maßnahmen ohne Statusverlust: nur Sanktion 1 und/oder 2</t>
  </si>
  <si>
    <r>
      <t>Maßnahme mit Statusverlust: Maßnahme vom Betrieb verursacht</t>
    </r>
    <r>
      <rPr>
        <vertAlign val="superscript"/>
        <sz val="11"/>
        <color theme="1"/>
        <rFont val="Calibri"/>
        <family val="2"/>
        <scheme val="minor"/>
      </rPr>
      <t>7)</t>
    </r>
  </si>
  <si>
    <t>fachlich geprüft</t>
  </si>
  <si>
    <t>genehmigt</t>
  </si>
  <si>
    <t>Kontrollausschuss gem. § 5 EU-QuaDG</t>
  </si>
  <si>
    <t>Datum</t>
  </si>
  <si>
    <t>Zeichnung</t>
  </si>
  <si>
    <t>ohne Unterschrift</t>
  </si>
  <si>
    <t>geändert</t>
  </si>
  <si>
    <t>Handel mit vorverpackter Ware für Endverbraucher:innen, Verarbeitung für Endverbraucher:innen, Einzelhandel/ Händler, online-Händler</t>
  </si>
  <si>
    <r>
      <t>Anteil von biologischen / konventionellen Produkten</t>
    </r>
    <r>
      <rPr>
        <b/>
        <vertAlign val="superscript"/>
        <sz val="13"/>
        <color theme="1"/>
        <rFont val="Calibri"/>
        <family val="2"/>
        <scheme val="minor"/>
      </rPr>
      <t>4)</t>
    </r>
    <r>
      <rPr>
        <b/>
        <sz val="13"/>
        <color theme="1"/>
        <rFont val="Calibri"/>
        <family val="2"/>
        <scheme val="minor"/>
      </rPr>
      <t xml:space="preserve"> (in % vom Umsatz</t>
    </r>
    <r>
      <rPr>
        <b/>
        <vertAlign val="superscript"/>
        <sz val="13"/>
        <color theme="1"/>
        <rFont val="Calibri"/>
        <family val="2"/>
        <scheme val="minor"/>
      </rPr>
      <t>6)</t>
    </r>
    <r>
      <rPr>
        <b/>
        <sz val="13"/>
        <color theme="1"/>
        <rFont val="Calibri"/>
        <family val="2"/>
        <scheme val="minor"/>
      </rPr>
      <t>)</t>
    </r>
  </si>
  <si>
    <r>
      <t>Verläßlichkeit der Eigenkontrolle, QM-Systeme</t>
    </r>
    <r>
      <rPr>
        <b/>
        <vertAlign val="superscript"/>
        <sz val="13"/>
        <color theme="1"/>
        <rFont val="Calibri"/>
        <family val="2"/>
        <scheme val="minor"/>
      </rPr>
      <t>5)</t>
    </r>
    <r>
      <rPr>
        <b/>
        <sz val="13"/>
        <color theme="1"/>
        <rFont val="Calibri"/>
        <family val="2"/>
        <scheme val="minor"/>
      </rPr>
      <t>,  Einhaltung der Vorsorge- maßnahmen</t>
    </r>
  </si>
  <si>
    <t>Ausdrucke sowie elektronische Kopien außerhalb der Kommunikationsplattform Verbraucher:innengesundheit unterliegen nicht dem Änderungsdienst!</t>
  </si>
  <si>
    <t>Maßnahme A/B nicht am Betrieb verursacht</t>
  </si>
  <si>
    <t>AG Kontrollplanung</t>
  </si>
  <si>
    <r>
      <t>Werden Lohntätigkeiten/ Tätigkeiten von Subunternehmern durchgeführt?</t>
    </r>
    <r>
      <rPr>
        <b/>
        <vertAlign val="superscript"/>
        <sz val="13"/>
        <color theme="1"/>
        <rFont val="Calibri"/>
        <family val="2"/>
        <scheme val="minor"/>
      </rPr>
      <t>4)</t>
    </r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</si>
  <si>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Betrachtungszeitraum: Kontrollen des vollständigen aktuellen Jahres (inkludiert Sanktionierungen auf Basis der Ergebnisse früherer Kontrollen (Jahreskontrollen, Stichprobenkontrollen, Zusatzkontrollen,..)) 
</t>
    </r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Gemeinschaftsverpflegung und Gastronomie: statt des  Jahresumsatzes  kann der Wareneinsatz zur Beurteilung herangezogen werden. Diese Regelung bildet einen Ausnahmefall für einzelne Unternehmen:innen.
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Kann die Statusverteilung bio:konventionell bezogen auf % des Umsatzes nicht erhoben werden, so ist alternativ die Statusverteilung  der einzelnen Produkte zur Bewertung heranzuziehen. Diese Regelung bildet einen Ausnahmefall für einzelne Unternehmen.
</t>
    </r>
    <r>
      <rPr>
        <vertAlign val="superscript"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Diese Kriterien gelten nicht bei Gemeinschaftsverpflegung und Gastronomie
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 Gemeinschaftsverpflegung und Gastronomie:  nur die Schulung der Mitarbeiter:innen wird als Kriterium herangezogen
</t>
    </r>
    <r>
      <rPr>
        <vertAlign val="superscript"/>
        <sz val="11"/>
        <color theme="1"/>
        <rFont val="Calibri"/>
        <family val="2"/>
        <scheme val="minor"/>
      </rPr>
      <t>6)</t>
    </r>
    <r>
      <rPr>
        <sz val="11"/>
        <color theme="1"/>
        <rFont val="Calibri"/>
        <family val="2"/>
        <scheme val="minor"/>
      </rPr>
      <t xml:space="preserve"> Umsatz: herangezogen wird das gesamte Bio-Sortiment (vorverpackt, offen, aufbereitet, etc.)
</t>
    </r>
    <r>
      <rPr>
        <vertAlign val="superscript"/>
        <sz val="11"/>
        <color theme="1"/>
        <rFont val="Calibri"/>
        <family val="2"/>
        <scheme val="minor"/>
      </rPr>
      <t>7)</t>
    </r>
    <r>
      <rPr>
        <sz val="11"/>
        <color theme="1"/>
        <rFont val="Calibri"/>
        <family val="2"/>
        <scheme val="minor"/>
      </rPr>
      <t xml:space="preserve"> unabhängig davon, ob die Ware noch am Betrieb ist oder nicht
</t>
    </r>
    <r>
      <rPr>
        <vertAlign val="superscript"/>
        <sz val="11"/>
        <color theme="1"/>
        <rFont val="Calibri"/>
        <family val="2"/>
        <scheme val="minor"/>
      </rPr>
      <t xml:space="preserve">8) </t>
    </r>
    <r>
      <rPr>
        <sz val="11"/>
        <color theme="1"/>
        <rFont val="Calibri"/>
        <family val="2"/>
        <scheme val="minor"/>
      </rPr>
      <t>ggf. inklusive Eigenanalysen</t>
    </r>
  </si>
  <si>
    <r>
      <t>Eigenkontrollsystem</t>
    </r>
    <r>
      <rPr>
        <vertAlign val="super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) in der Bioproduktion ist verläßlich und wird umgesetzt und weiterentwickelt, und MitarbeiterInnen werden nachvollziehbar geschult. und die Vorsorgemaßnahmen gemäß RILI_0007 werden eingehalten.</t>
    </r>
  </si>
  <si>
    <r>
      <t>Eigenkontrollsystem</t>
    </r>
    <r>
      <rPr>
        <vertAlign val="superscript"/>
        <sz val="11"/>
        <rFont val="Calibri"/>
        <family val="2"/>
        <scheme val="minor"/>
      </rPr>
      <t xml:space="preserve">8) </t>
    </r>
    <r>
      <rPr>
        <sz val="11"/>
        <rFont val="Calibri"/>
        <family val="2"/>
        <scheme val="minor"/>
      </rPr>
      <t>in der Bioproduktion ist nicht verlässlich und wird nicht umgesetzt und weiterentwickelt oder Mitarbeiter:innen werden nicht nachvollziehbar geschult oder Vorsorgemaßnahmen gemäß RILI_0007 werden nicht eingehalten.</t>
    </r>
  </si>
  <si>
    <t>QM geprüft</t>
  </si>
  <si>
    <t>Geschäftsstelle EU-Qua-DG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</si>
</sst>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Tahoma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3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5" fillId="0" borderId="4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6" borderId="1" xfId="0" applyFill="1" applyBorder="1"/>
    <xf numFmtId="0" fontId="0" fillId="6" borderId="6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4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0" fillId="0" borderId="10" xfId="0" applyBorder="1"/>
    <xf numFmtId="0" fontId="9" fillId="8" borderId="4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left" vertical="center" wrapText="1"/>
    </xf>
    <xf numFmtId="0" fontId="0" fillId="6" borderId="10" xfId="0" applyFill="1" applyBorder="1"/>
    <xf numFmtId="0" fontId="0" fillId="6" borderId="17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9" borderId="15" xfId="0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8" borderId="8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9" fillId="11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vertical="center" wrapText="1"/>
    </xf>
    <xf numFmtId="0" fontId="0" fillId="10" borderId="15" xfId="0" applyFill="1" applyBorder="1" applyAlignment="1" applyProtection="1">
      <alignment horizontal="center" vertical="center"/>
      <protection locked="0"/>
    </xf>
    <xf numFmtId="0" fontId="9" fillId="11" borderId="2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49" fontId="4" fillId="0" borderId="7" xfId="0" applyNumberFormat="1" applyFont="1" applyBorder="1" applyAlignment="1">
      <alignment horizontal="left" vertical="center"/>
    </xf>
    <xf numFmtId="0" fontId="1" fillId="12" borderId="15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>
      <alignment horizontal="left" vertical="center" wrapText="1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0" fillId="7" borderId="15" xfId="0" applyFill="1" applyBorder="1" applyAlignment="1" applyProtection="1">
      <alignment vertical="center"/>
      <protection locked="0"/>
    </xf>
    <xf numFmtId="0" fontId="0" fillId="7" borderId="15" xfId="0" applyFill="1" applyBorder="1" applyAlignment="1" applyProtection="1">
      <alignment vertical="center" wrapText="1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14" fontId="17" fillId="0" borderId="28" xfId="0" applyNumberFormat="1" applyFont="1" applyBorder="1" applyAlignment="1" applyProtection="1">
      <alignment horizontal="center"/>
      <protection locked="0"/>
    </xf>
    <xf numFmtId="0" fontId="17" fillId="0" borderId="2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14" fontId="18" fillId="0" borderId="4" xfId="0" applyNumberFormat="1" applyFont="1" applyBorder="1" applyAlignment="1" applyProtection="1">
      <alignment horizontal="center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14" fontId="18" fillId="0" borderId="0" xfId="0" applyNumberFormat="1" applyFont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4" fontId="17" fillId="0" borderId="36" xfId="0" applyNumberFormat="1" applyFont="1" applyBorder="1" applyAlignment="1" applyProtection="1">
      <alignment horizontal="center"/>
      <protection locked="0"/>
    </xf>
    <xf numFmtId="14" fontId="17" fillId="0" borderId="29" xfId="0" applyNumberFormat="1" applyFont="1" applyBorder="1" applyAlignment="1" applyProtection="1">
      <alignment horizontal="center"/>
      <protection locked="0"/>
    </xf>
    <xf numFmtId="0" fontId="17" fillId="0" borderId="37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7" fillId="0" borderId="32" xfId="0" applyNumberFormat="1" applyFont="1" applyBorder="1" applyAlignment="1" applyProtection="1">
      <alignment horizontal="center"/>
      <protection locked="0"/>
    </xf>
    <xf numFmtId="0" fontId="17" fillId="0" borderId="33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left" vertical="top" wrapText="1"/>
    </xf>
    <xf numFmtId="0" fontId="0" fillId="13" borderId="23" xfId="0" applyFill="1" applyBorder="1" applyAlignment="1">
      <alignment horizontal="left" vertical="top" wrapText="1"/>
    </xf>
    <xf numFmtId="0" fontId="0" fillId="13" borderId="24" xfId="0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eckl85\AppData\Local\Temp\notesD8324A\FB_Risikobewertung_L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iterien"/>
      <sheetName val="Tabelle2"/>
      <sheetName val="Tabelle3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x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2"/>
  <sheetViews>
    <sheetView tabSelected="1" view="pageLayout" topLeftCell="A53" zoomScale="80" zoomScaleNormal="90" zoomScaleSheetLayoutView="90" zoomScalePageLayoutView="80" workbookViewId="0">
      <selection activeCell="A80" sqref="A80:C80"/>
    </sheetView>
  </sheetViews>
  <sheetFormatPr baseColWidth="10" defaultRowHeight="15" x14ac:dyDescent="0.25"/>
  <cols>
    <col min="1" max="1" width="48.5703125" customWidth="1"/>
    <col min="2" max="2" width="86.85546875" customWidth="1"/>
    <col min="3" max="3" width="20.7109375" customWidth="1"/>
    <col min="4" max="4" width="3.7109375" customWidth="1"/>
    <col min="5" max="6" width="11.5703125" customWidth="1"/>
    <col min="7" max="7" width="11.28515625" customWidth="1"/>
  </cols>
  <sheetData>
    <row r="2" spans="1:7" ht="26.25" x14ac:dyDescent="0.4">
      <c r="A2" s="1" t="s">
        <v>0</v>
      </c>
      <c r="B2" s="2"/>
      <c r="C2" s="2"/>
    </row>
    <row r="5" spans="1:7" x14ac:dyDescent="0.25">
      <c r="B5" s="10" t="s">
        <v>1</v>
      </c>
    </row>
    <row r="6" spans="1:7" x14ac:dyDescent="0.25">
      <c r="B6" s="11" t="s">
        <v>2</v>
      </c>
    </row>
    <row r="7" spans="1:7" x14ac:dyDescent="0.25">
      <c r="B7" s="3" t="s">
        <v>3</v>
      </c>
    </row>
    <row r="8" spans="1:7" x14ac:dyDescent="0.25">
      <c r="B8" s="12" t="s">
        <v>4</v>
      </c>
    </row>
    <row r="9" spans="1:7" x14ac:dyDescent="0.25">
      <c r="B9" s="13" t="s">
        <v>4</v>
      </c>
    </row>
    <row r="10" spans="1:7" ht="15.75" thickBot="1" x14ac:dyDescent="0.3"/>
    <row r="11" spans="1:7" ht="39.75" customHeight="1" thickBot="1" x14ac:dyDescent="0.3">
      <c r="A11" s="93" t="s">
        <v>5</v>
      </c>
      <c r="B11" s="94"/>
      <c r="C11" s="95"/>
    </row>
    <row r="12" spans="1:7" ht="27" customHeight="1" x14ac:dyDescent="0.25">
      <c r="A12" s="57" t="s">
        <v>6</v>
      </c>
      <c r="B12" s="4" t="s">
        <v>7</v>
      </c>
      <c r="C12" s="58"/>
    </row>
    <row r="13" spans="1:7" ht="39.75" customHeight="1" x14ac:dyDescent="0.25">
      <c r="A13" s="55"/>
      <c r="B13" s="4" t="s">
        <v>8</v>
      </c>
      <c r="C13" s="59"/>
    </row>
    <row r="14" spans="1:7" ht="26.25" customHeight="1" thickBot="1" x14ac:dyDescent="0.3">
      <c r="A14" s="56"/>
      <c r="B14" s="54" t="s">
        <v>37</v>
      </c>
      <c r="C14" s="60"/>
    </row>
    <row r="15" spans="1:7" ht="44.25" customHeight="1" thickBot="1" x14ac:dyDescent="0.3">
      <c r="A15" s="93" t="s">
        <v>9</v>
      </c>
      <c r="B15" s="94"/>
      <c r="C15" s="95"/>
      <c r="E15" s="48" t="s">
        <v>42</v>
      </c>
      <c r="F15" s="48" t="s">
        <v>59</v>
      </c>
      <c r="G15" s="48" t="s">
        <v>60</v>
      </c>
    </row>
    <row r="16" spans="1:7" ht="24.6" customHeight="1" x14ac:dyDescent="0.25">
      <c r="A16" s="49" t="s">
        <v>43</v>
      </c>
      <c r="B16" s="96" t="s">
        <v>39</v>
      </c>
      <c r="C16" s="97"/>
    </row>
    <row r="17" spans="1:7" ht="33.75" customHeight="1" x14ac:dyDescent="0.25">
      <c r="A17" s="66" t="s">
        <v>90</v>
      </c>
      <c r="B17" s="39" t="s">
        <v>93</v>
      </c>
      <c r="C17" s="52"/>
      <c r="E17">
        <f>IF(C17="x",1,0)</f>
        <v>0</v>
      </c>
      <c r="G17" t="s">
        <v>61</v>
      </c>
    </row>
    <row r="18" spans="1:7" ht="28.9" customHeight="1" x14ac:dyDescent="0.25">
      <c r="A18" s="5"/>
      <c r="B18" s="14" t="s">
        <v>92</v>
      </c>
      <c r="C18" s="52"/>
      <c r="E18">
        <f>IF(C18="x",4,0)</f>
        <v>0</v>
      </c>
      <c r="G18" t="s">
        <v>62</v>
      </c>
    </row>
    <row r="19" spans="1:7" ht="30.75" customHeight="1" x14ac:dyDescent="0.25">
      <c r="A19" s="6"/>
      <c r="B19" s="40" t="s">
        <v>106</v>
      </c>
      <c r="C19" s="36"/>
      <c r="E19">
        <f>IF(C19="x",4,0)</f>
        <v>0</v>
      </c>
      <c r="G19" t="s">
        <v>62</v>
      </c>
    </row>
    <row r="20" spans="1:7" ht="28.9" customHeight="1" x14ac:dyDescent="0.25">
      <c r="A20" s="6"/>
      <c r="B20" s="40" t="s">
        <v>94</v>
      </c>
      <c r="C20" s="52"/>
      <c r="E20">
        <f>IF(C20="x",15,0)</f>
        <v>0</v>
      </c>
      <c r="G20" t="s">
        <v>81</v>
      </c>
    </row>
    <row r="21" spans="1:7" ht="28.9" customHeight="1" x14ac:dyDescent="0.25">
      <c r="A21" s="6"/>
      <c r="B21" s="40" t="s">
        <v>11</v>
      </c>
      <c r="C21" s="52"/>
      <c r="E21">
        <f>IF(C21="x",0,0)</f>
        <v>0</v>
      </c>
      <c r="G21" t="s">
        <v>65</v>
      </c>
    </row>
    <row r="22" spans="1:7" ht="28.9" customHeight="1" thickBot="1" x14ac:dyDescent="0.3">
      <c r="A22" s="6"/>
      <c r="B22" s="51" t="s">
        <v>58</v>
      </c>
      <c r="C22" s="52"/>
      <c r="E22">
        <f>IF(C22="x",0,0)</f>
        <v>0</v>
      </c>
      <c r="F22">
        <f>MAX(E17:E22)</f>
        <v>0</v>
      </c>
      <c r="G22" t="s">
        <v>65</v>
      </c>
    </row>
    <row r="23" spans="1:7" ht="6.6" customHeight="1" thickBot="1" x14ac:dyDescent="0.3">
      <c r="A23" s="7"/>
      <c r="B23" s="8"/>
      <c r="C23" s="9"/>
    </row>
    <row r="24" spans="1:7" ht="24.6" customHeight="1" x14ac:dyDescent="0.25">
      <c r="A24" s="49" t="s">
        <v>44</v>
      </c>
      <c r="B24" s="96" t="s">
        <v>39</v>
      </c>
      <c r="C24" s="97"/>
    </row>
    <row r="25" spans="1:7" ht="28.35" customHeight="1" x14ac:dyDescent="0.25">
      <c r="A25" s="17" t="s">
        <v>91</v>
      </c>
      <c r="B25" s="20" t="s">
        <v>71</v>
      </c>
      <c r="C25" s="36"/>
      <c r="E25">
        <f>IF(C25="x",1,0)</f>
        <v>0</v>
      </c>
      <c r="G25" t="s">
        <v>61</v>
      </c>
    </row>
    <row r="26" spans="1:7" ht="28.35" customHeight="1" x14ac:dyDescent="0.25">
      <c r="A26" s="6"/>
      <c r="B26" s="20" t="s">
        <v>72</v>
      </c>
      <c r="C26" s="36"/>
      <c r="E26">
        <f>IF(C26="x",4,0)</f>
        <v>0</v>
      </c>
      <c r="G26" t="s">
        <v>62</v>
      </c>
    </row>
    <row r="27" spans="1:7" ht="28.35" customHeight="1" x14ac:dyDescent="0.25">
      <c r="A27" s="18"/>
      <c r="B27" s="20" t="s">
        <v>73</v>
      </c>
      <c r="C27" s="36"/>
      <c r="E27">
        <f>IF(C27="x",7,0)</f>
        <v>0</v>
      </c>
      <c r="G27" t="s">
        <v>66</v>
      </c>
    </row>
    <row r="28" spans="1:7" ht="28.35" customHeight="1" thickBot="1" x14ac:dyDescent="0.3">
      <c r="A28" s="6"/>
      <c r="B28" s="20" t="s">
        <v>74</v>
      </c>
      <c r="C28" s="36"/>
      <c r="E28">
        <f>IF(C28="x",10,0)</f>
        <v>0</v>
      </c>
      <c r="F28">
        <f>MAX(E25:E28)</f>
        <v>0</v>
      </c>
      <c r="G28" t="s">
        <v>64</v>
      </c>
    </row>
    <row r="29" spans="1:7" ht="6.6" customHeight="1" thickBot="1" x14ac:dyDescent="0.3">
      <c r="A29" s="7"/>
      <c r="B29" s="8"/>
      <c r="C29" s="9"/>
    </row>
    <row r="30" spans="1:7" ht="24.6" customHeight="1" thickBot="1" x14ac:dyDescent="0.3">
      <c r="A30" s="49" t="s">
        <v>45</v>
      </c>
      <c r="B30" s="98" t="s">
        <v>10</v>
      </c>
      <c r="C30" s="99"/>
    </row>
    <row r="31" spans="1:7" ht="41.25" customHeight="1" thickTop="1" x14ac:dyDescent="0.25">
      <c r="A31" s="25" t="s">
        <v>17</v>
      </c>
      <c r="B31" s="43" t="s">
        <v>102</v>
      </c>
      <c r="C31" s="46"/>
      <c r="E31">
        <f>IF(C31="x",1,0)</f>
        <v>0</v>
      </c>
      <c r="G31" t="s">
        <v>61</v>
      </c>
    </row>
    <row r="32" spans="1:7" ht="28.9" customHeight="1" x14ac:dyDescent="0.25">
      <c r="A32" s="6"/>
      <c r="B32" s="16" t="s">
        <v>18</v>
      </c>
      <c r="C32" s="46"/>
      <c r="E32">
        <f>IF(C32="x",4,0)</f>
        <v>0</v>
      </c>
      <c r="G32" t="s">
        <v>62</v>
      </c>
    </row>
    <row r="33" spans="1:8" ht="41.65" customHeight="1" x14ac:dyDescent="0.25">
      <c r="A33" s="6"/>
      <c r="B33" s="44" t="s">
        <v>75</v>
      </c>
      <c r="C33" s="46"/>
      <c r="E33">
        <f>IF(C33="x",5,0)</f>
        <v>0</v>
      </c>
      <c r="G33" t="s">
        <v>67</v>
      </c>
    </row>
    <row r="34" spans="1:8" ht="41.65" customHeight="1" thickBot="1" x14ac:dyDescent="0.3">
      <c r="A34" s="19"/>
      <c r="B34" s="45" t="s">
        <v>76</v>
      </c>
      <c r="C34" s="46"/>
      <c r="E34">
        <f>IF(C34="x",10,0)</f>
        <v>0</v>
      </c>
      <c r="F34">
        <f>IF(SUM(E31:E34)&gt;15,15,SUM(E31:E34))</f>
        <v>0</v>
      </c>
      <c r="G34" t="s">
        <v>64</v>
      </c>
    </row>
    <row r="35" spans="1:8" ht="6.6" customHeight="1" thickBot="1" x14ac:dyDescent="0.3">
      <c r="A35" s="22"/>
      <c r="B35" s="23"/>
      <c r="C35" s="24"/>
    </row>
    <row r="36" spans="1:8" ht="24.6" customHeight="1" x14ac:dyDescent="0.25">
      <c r="A36" s="49" t="s">
        <v>46</v>
      </c>
      <c r="B36" s="98" t="s">
        <v>10</v>
      </c>
      <c r="C36" s="99"/>
    </row>
    <row r="37" spans="1:8" ht="28.9" customHeight="1" x14ac:dyDescent="0.25">
      <c r="A37" s="25" t="s">
        <v>19</v>
      </c>
      <c r="B37" s="41" t="s">
        <v>57</v>
      </c>
      <c r="C37" s="46"/>
      <c r="E37">
        <f>IF(C37="x",1,0)</f>
        <v>0</v>
      </c>
      <c r="G37" t="s">
        <v>61</v>
      </c>
      <c r="H37" s="27"/>
    </row>
    <row r="38" spans="1:8" ht="40.9" customHeight="1" x14ac:dyDescent="0.25">
      <c r="A38" s="6"/>
      <c r="B38" s="42" t="s">
        <v>77</v>
      </c>
      <c r="C38" s="46"/>
      <c r="E38">
        <f>IF(C38="x",3,0)</f>
        <v>0</v>
      </c>
      <c r="G38" t="s">
        <v>70</v>
      </c>
      <c r="H38" s="27"/>
    </row>
    <row r="39" spans="1:8" ht="28.9" customHeight="1" x14ac:dyDescent="0.25">
      <c r="A39" s="6"/>
      <c r="B39" s="42" t="s">
        <v>41</v>
      </c>
      <c r="C39" s="46"/>
      <c r="E39">
        <f>IF(C39="x",7,0)</f>
        <v>0</v>
      </c>
      <c r="G39" t="s">
        <v>66</v>
      </c>
      <c r="H39" s="27"/>
    </row>
    <row r="40" spans="1:8" ht="28.9" customHeight="1" x14ac:dyDescent="0.25">
      <c r="A40" s="6"/>
      <c r="B40" s="42" t="s">
        <v>20</v>
      </c>
      <c r="C40" s="46"/>
      <c r="E40">
        <f>IF(C40="x",5,0)</f>
        <v>0</v>
      </c>
      <c r="G40" t="s">
        <v>67</v>
      </c>
      <c r="H40" s="27"/>
    </row>
    <row r="41" spans="1:8" ht="32.25" customHeight="1" x14ac:dyDescent="0.25">
      <c r="A41" s="6"/>
      <c r="B41" s="42" t="s">
        <v>21</v>
      </c>
      <c r="C41" s="46"/>
      <c r="E41">
        <f>IF(C41="x",6,0)</f>
        <v>0</v>
      </c>
      <c r="G41" t="s">
        <v>63</v>
      </c>
      <c r="H41" s="27"/>
    </row>
    <row r="42" spans="1:8" ht="28.9" customHeight="1" x14ac:dyDescent="0.25">
      <c r="A42" s="6"/>
      <c r="B42" s="42" t="s">
        <v>40</v>
      </c>
      <c r="C42" s="46"/>
      <c r="E42">
        <f>IF(C42="x",7,0)</f>
        <v>0</v>
      </c>
      <c r="G42" t="s">
        <v>66</v>
      </c>
      <c r="H42" s="27"/>
    </row>
    <row r="43" spans="1:8" ht="41.25" customHeight="1" x14ac:dyDescent="0.25">
      <c r="A43" s="6"/>
      <c r="B43" s="42" t="s">
        <v>78</v>
      </c>
      <c r="C43" s="46"/>
      <c r="E43">
        <f>IF(C43="x",3,0)</f>
        <v>0</v>
      </c>
      <c r="G43" t="s">
        <v>70</v>
      </c>
      <c r="H43" s="27"/>
    </row>
    <row r="44" spans="1:8" ht="32.65" customHeight="1" x14ac:dyDescent="0.25">
      <c r="A44" s="6"/>
      <c r="B44" s="42" t="s">
        <v>79</v>
      </c>
      <c r="C44" s="46"/>
      <c r="E44">
        <f>IF(C44="x",10,0)</f>
        <v>0</v>
      </c>
      <c r="G44" t="s">
        <v>64</v>
      </c>
      <c r="H44" s="27"/>
    </row>
    <row r="45" spans="1:8" ht="42.6" customHeight="1" x14ac:dyDescent="0.25">
      <c r="A45" s="6"/>
      <c r="B45" s="42" t="s">
        <v>36</v>
      </c>
      <c r="C45" s="46"/>
      <c r="E45">
        <f>IF(C45="x",10,0)</f>
        <v>0</v>
      </c>
      <c r="G45" t="s">
        <v>64</v>
      </c>
      <c r="H45" s="27"/>
    </row>
    <row r="46" spans="1:8" ht="28.9" customHeight="1" thickBot="1" x14ac:dyDescent="0.3">
      <c r="A46" s="19"/>
      <c r="B46" s="47" t="s">
        <v>22</v>
      </c>
      <c r="C46" s="46"/>
      <c r="E46">
        <f>IF(C46="x",10,0)</f>
        <v>0</v>
      </c>
      <c r="F46">
        <f>IF(SUM(E37:E46)&gt;15,15,SUM(E37:E46))</f>
        <v>0</v>
      </c>
      <c r="G46" t="s">
        <v>64</v>
      </c>
      <c r="H46" s="27"/>
    </row>
    <row r="47" spans="1:8" ht="6.6" customHeight="1" thickBot="1" x14ac:dyDescent="0.3">
      <c r="A47" s="22"/>
      <c r="B47" s="23"/>
      <c r="C47" s="24"/>
    </row>
    <row r="48" spans="1:8" ht="24.6" customHeight="1" x14ac:dyDescent="0.25">
      <c r="A48" s="49" t="s">
        <v>47</v>
      </c>
      <c r="B48" s="96" t="s">
        <v>39</v>
      </c>
      <c r="C48" s="97"/>
    </row>
    <row r="49" spans="1:8" ht="41.25" customHeight="1" x14ac:dyDescent="0.25">
      <c r="A49" s="25" t="s">
        <v>23</v>
      </c>
      <c r="B49" s="20" t="s">
        <v>24</v>
      </c>
      <c r="C49" s="36"/>
      <c r="E49">
        <f>IF(C49="x",1,0)</f>
        <v>0</v>
      </c>
      <c r="G49" t="s">
        <v>61</v>
      </c>
    </row>
    <row r="50" spans="1:8" ht="45" x14ac:dyDescent="0.25">
      <c r="A50" s="6"/>
      <c r="B50" s="20" t="s">
        <v>80</v>
      </c>
      <c r="C50" s="36"/>
      <c r="E50">
        <f>IF(C50="x",5,0)</f>
        <v>0</v>
      </c>
      <c r="G50" t="s">
        <v>67</v>
      </c>
    </row>
    <row r="51" spans="1:8" ht="55.9" customHeight="1" thickBot="1" x14ac:dyDescent="0.3">
      <c r="A51" s="19"/>
      <c r="B51" s="21" t="s">
        <v>35</v>
      </c>
      <c r="C51" s="36"/>
      <c r="E51">
        <f>IF(C51="x",10,0)</f>
        <v>0</v>
      </c>
      <c r="F51">
        <f>MAX(E49:E51)</f>
        <v>0</v>
      </c>
      <c r="G51" t="s">
        <v>64</v>
      </c>
    </row>
    <row r="52" spans="1:8" ht="6.6" customHeight="1" thickBot="1" x14ac:dyDescent="0.3">
      <c r="A52" s="22"/>
      <c r="B52" s="23"/>
      <c r="C52" s="24"/>
    </row>
    <row r="53" spans="1:8" ht="24.6" customHeight="1" x14ac:dyDescent="0.25">
      <c r="A53" s="49" t="s">
        <v>48</v>
      </c>
      <c r="B53" s="96" t="s">
        <v>39</v>
      </c>
      <c r="C53" s="97"/>
      <c r="H53" s="28"/>
    </row>
    <row r="54" spans="1:8" ht="35.25" customHeight="1" x14ac:dyDescent="0.25">
      <c r="A54" s="29" t="s">
        <v>103</v>
      </c>
      <c r="B54" s="20" t="s">
        <v>25</v>
      </c>
      <c r="C54" s="36"/>
      <c r="E54">
        <f>IF(C54="x",1,0)</f>
        <v>0</v>
      </c>
      <c r="G54" t="s">
        <v>61</v>
      </c>
      <c r="H54" s="28"/>
    </row>
    <row r="55" spans="1:8" ht="33.75" customHeight="1" x14ac:dyDescent="0.25">
      <c r="A55" s="6"/>
      <c r="B55" s="20" t="s">
        <v>86</v>
      </c>
      <c r="C55" s="36"/>
      <c r="E55">
        <f>IF(C55="x",2,0)</f>
        <v>0</v>
      </c>
      <c r="G55" t="s">
        <v>68</v>
      </c>
      <c r="H55" s="28"/>
    </row>
    <row r="56" spans="1:8" ht="36.75" customHeight="1" x14ac:dyDescent="0.25">
      <c r="A56" s="6"/>
      <c r="B56" s="20" t="s">
        <v>87</v>
      </c>
      <c r="C56" s="36"/>
      <c r="E56">
        <f>IF(C56="x",5,0)</f>
        <v>0</v>
      </c>
      <c r="G56" t="s">
        <v>67</v>
      </c>
      <c r="H56" s="28"/>
    </row>
    <row r="57" spans="1:8" ht="35.25" customHeight="1" thickBot="1" x14ac:dyDescent="0.3">
      <c r="A57" s="19"/>
      <c r="B57" s="26" t="s">
        <v>88</v>
      </c>
      <c r="C57" s="36"/>
      <c r="E57">
        <f>IF(C57="x",8,0)</f>
        <v>0</v>
      </c>
      <c r="F57">
        <f>MAX(E54:E57)</f>
        <v>0</v>
      </c>
      <c r="G57" t="s">
        <v>69</v>
      </c>
      <c r="H57" s="28"/>
    </row>
    <row r="58" spans="1:8" ht="6.6" customHeight="1" thickBot="1" x14ac:dyDescent="0.3">
      <c r="A58" s="22"/>
      <c r="B58" s="23"/>
      <c r="C58" s="24"/>
      <c r="H58" s="32"/>
    </row>
    <row r="59" spans="1:8" ht="24.6" customHeight="1" x14ac:dyDescent="0.25">
      <c r="A59" s="49" t="s">
        <v>49</v>
      </c>
      <c r="B59" s="103" t="s">
        <v>28</v>
      </c>
      <c r="C59" s="104"/>
      <c r="H59" s="28"/>
    </row>
    <row r="60" spans="1:8" ht="28.9" customHeight="1" x14ac:dyDescent="0.25">
      <c r="A60" s="17" t="s">
        <v>26</v>
      </c>
      <c r="B60" s="14" t="s">
        <v>27</v>
      </c>
      <c r="C60" s="36"/>
      <c r="E60">
        <f>IF(C60="x",5,0)</f>
        <v>0</v>
      </c>
      <c r="G60" t="s">
        <v>67</v>
      </c>
      <c r="H60" s="28"/>
    </row>
    <row r="61" spans="1:8" ht="28.9" customHeight="1" thickBot="1" x14ac:dyDescent="0.3">
      <c r="A61" s="19"/>
      <c r="B61" s="15" t="s">
        <v>16</v>
      </c>
      <c r="C61" s="36"/>
      <c r="E61">
        <f>IF(C61="x",0,0)</f>
        <v>0</v>
      </c>
      <c r="F61">
        <f>MAX(E60:E61)</f>
        <v>0</v>
      </c>
      <c r="G61" t="s">
        <v>65</v>
      </c>
      <c r="H61" s="28"/>
    </row>
    <row r="62" spans="1:8" ht="6.6" customHeight="1" thickBot="1" x14ac:dyDescent="0.3">
      <c r="A62" s="22"/>
      <c r="B62" s="23"/>
      <c r="C62" s="24"/>
      <c r="H62" s="28"/>
    </row>
    <row r="63" spans="1:8" ht="24.6" customHeight="1" x14ac:dyDescent="0.25">
      <c r="A63" s="49" t="s">
        <v>50</v>
      </c>
      <c r="B63" s="96" t="s">
        <v>39</v>
      </c>
      <c r="C63" s="97"/>
      <c r="H63" s="28"/>
    </row>
    <row r="64" spans="1:8" ht="28.9" customHeight="1" x14ac:dyDescent="0.25">
      <c r="A64" s="17" t="s">
        <v>29</v>
      </c>
      <c r="B64" s="20" t="s">
        <v>33</v>
      </c>
      <c r="C64" s="36"/>
      <c r="E64">
        <f>IF(C64="x",1,0)</f>
        <v>0</v>
      </c>
      <c r="G64" t="s">
        <v>61</v>
      </c>
      <c r="H64" s="28"/>
    </row>
    <row r="65" spans="1:8" ht="28.9" customHeight="1" x14ac:dyDescent="0.25">
      <c r="A65" s="6"/>
      <c r="B65" s="20" t="s">
        <v>31</v>
      </c>
      <c r="C65" s="36"/>
      <c r="E65">
        <f>IF(C65="x",3,0)</f>
        <v>0</v>
      </c>
      <c r="G65" t="s">
        <v>70</v>
      </c>
      <c r="H65" s="28"/>
    </row>
    <row r="66" spans="1:8" ht="28.9" customHeight="1" thickBot="1" x14ac:dyDescent="0.3">
      <c r="A66" s="19"/>
      <c r="B66" s="21" t="s">
        <v>34</v>
      </c>
      <c r="C66" s="36"/>
      <c r="E66">
        <f>IF(C66="x",7,0)</f>
        <v>0</v>
      </c>
      <c r="F66">
        <f>MAX(E64:E66)</f>
        <v>0</v>
      </c>
      <c r="G66" t="s">
        <v>66</v>
      </c>
      <c r="H66" s="28"/>
    </row>
    <row r="67" spans="1:8" ht="6.6" customHeight="1" thickBot="1" x14ac:dyDescent="0.3">
      <c r="A67" s="22"/>
      <c r="B67" s="23"/>
      <c r="C67" s="24"/>
      <c r="H67" s="27"/>
    </row>
    <row r="68" spans="1:8" ht="24.6" customHeight="1" x14ac:dyDescent="0.25">
      <c r="A68" s="49" t="s">
        <v>51</v>
      </c>
      <c r="B68" s="98" t="s">
        <v>10</v>
      </c>
      <c r="C68" s="99"/>
      <c r="H68" s="27"/>
    </row>
    <row r="69" spans="1:8" ht="39.6" customHeight="1" x14ac:dyDescent="0.25">
      <c r="A69" s="70" t="s">
        <v>108</v>
      </c>
      <c r="B69" s="16" t="s">
        <v>89</v>
      </c>
      <c r="C69" s="46"/>
      <c r="E69">
        <f>IF(C69="x",3,0)</f>
        <v>0</v>
      </c>
      <c r="G69" t="s">
        <v>70</v>
      </c>
    </row>
    <row r="70" spans="1:8" ht="28.9" customHeight="1" x14ac:dyDescent="0.25">
      <c r="A70" s="6"/>
      <c r="B70" s="16" t="s">
        <v>30</v>
      </c>
      <c r="C70" s="46"/>
      <c r="E70">
        <f>IF(C70="x",5,0)</f>
        <v>0</v>
      </c>
      <c r="G70" t="s">
        <v>67</v>
      </c>
    </row>
    <row r="71" spans="1:8" ht="28.9" customHeight="1" thickBot="1" x14ac:dyDescent="0.3">
      <c r="A71" s="19"/>
      <c r="B71" s="30" t="s">
        <v>12</v>
      </c>
      <c r="C71" s="53"/>
      <c r="E71">
        <f>IF(C71="x",0,0)</f>
        <v>0</v>
      </c>
      <c r="F71">
        <f>MAX(E69:E71)</f>
        <v>0</v>
      </c>
      <c r="G71" t="s">
        <v>65</v>
      </c>
    </row>
    <row r="72" spans="1:8" ht="6.6" customHeight="1" thickBot="1" x14ac:dyDescent="0.3">
      <c r="A72" s="7"/>
      <c r="B72" s="8"/>
      <c r="C72" s="9"/>
    </row>
    <row r="73" spans="1:8" ht="24.6" customHeight="1" x14ac:dyDescent="0.25">
      <c r="A73" s="49" t="s">
        <v>55</v>
      </c>
      <c r="B73" s="98" t="s">
        <v>56</v>
      </c>
      <c r="C73" s="105"/>
    </row>
    <row r="74" spans="1:8" ht="28.9" customHeight="1" x14ac:dyDescent="0.25">
      <c r="A74" s="17" t="s">
        <v>53</v>
      </c>
      <c r="B74" s="44" t="s">
        <v>54</v>
      </c>
      <c r="C74" s="50"/>
    </row>
    <row r="75" spans="1:8" ht="6.6" customHeight="1" thickBot="1" x14ac:dyDescent="0.3">
      <c r="A75" s="22"/>
      <c r="B75" s="23"/>
      <c r="C75" s="24"/>
    </row>
    <row r="76" spans="1:8" ht="24.6" customHeight="1" x14ac:dyDescent="0.25">
      <c r="A76" s="49" t="s">
        <v>52</v>
      </c>
      <c r="B76" s="96" t="s">
        <v>39</v>
      </c>
      <c r="C76" s="97"/>
    </row>
    <row r="77" spans="1:8" ht="52.35" customHeight="1" x14ac:dyDescent="0.25">
      <c r="A77" s="67" t="s">
        <v>104</v>
      </c>
      <c r="B77" s="20" t="s">
        <v>110</v>
      </c>
      <c r="C77" s="36"/>
      <c r="E77">
        <f>IF(C77="x",1,0)</f>
        <v>0</v>
      </c>
      <c r="G77" t="s">
        <v>61</v>
      </c>
    </row>
    <row r="78" spans="1:8" ht="59.1" customHeight="1" x14ac:dyDescent="0.25">
      <c r="A78" s="65"/>
      <c r="B78" s="31" t="s">
        <v>111</v>
      </c>
      <c r="C78" s="36"/>
      <c r="E78">
        <f>IF(C78="x",10,0)</f>
        <v>0</v>
      </c>
      <c r="F78">
        <f>MAX(E77:E78)</f>
        <v>0</v>
      </c>
      <c r="G78" t="s">
        <v>64</v>
      </c>
    </row>
    <row r="79" spans="1:8" ht="6.6" customHeight="1" thickBot="1" x14ac:dyDescent="0.3">
      <c r="A79" s="22"/>
      <c r="B79" s="23"/>
      <c r="C79" s="24"/>
    </row>
    <row r="80" spans="1:8" ht="193.5" customHeight="1" x14ac:dyDescent="0.25">
      <c r="A80" s="100" t="s">
        <v>109</v>
      </c>
      <c r="B80" s="101"/>
      <c r="C80" s="102"/>
    </row>
    <row r="81" spans="1:8" ht="15.75" thickBot="1" x14ac:dyDescent="0.3"/>
    <row r="82" spans="1:8" ht="20.65" customHeight="1" thickBot="1" x14ac:dyDescent="0.3">
      <c r="A82" s="38" t="s">
        <v>85</v>
      </c>
      <c r="B82" s="33" t="s">
        <v>32</v>
      </c>
      <c r="C82" s="34">
        <f>SUM(F22,F28,F34,F46,F51,F57,F61,F66,F71,F78)</f>
        <v>0</v>
      </c>
    </row>
    <row r="83" spans="1:8" ht="20.65" customHeight="1" thickBot="1" x14ac:dyDescent="0.3">
      <c r="A83" s="38" t="s">
        <v>82</v>
      </c>
    </row>
    <row r="84" spans="1:8" ht="20.65" customHeight="1" thickBot="1" x14ac:dyDescent="0.3">
      <c r="A84" s="38" t="s">
        <v>83</v>
      </c>
      <c r="B84" s="33" t="s">
        <v>38</v>
      </c>
      <c r="C84" s="37" t="str">
        <f>IF(C82=0,"",IF(C82&lt;21,0,IF(C82&lt;41,1,IF(C82&lt;61,2,3))))</f>
        <v/>
      </c>
    </row>
    <row r="85" spans="1:8" ht="20.65" customHeight="1" x14ac:dyDescent="0.25">
      <c r="A85" s="38" t="s">
        <v>84</v>
      </c>
    </row>
    <row r="86" spans="1:8" ht="20.65" customHeight="1" x14ac:dyDescent="0.25"/>
    <row r="87" spans="1:8" ht="15.75" thickBot="1" x14ac:dyDescent="0.3"/>
    <row r="88" spans="1:8" ht="15" customHeight="1" thickBot="1" x14ac:dyDescent="0.3">
      <c r="A88" s="85" t="s">
        <v>105</v>
      </c>
      <c r="B88" s="86"/>
      <c r="C88" s="86"/>
      <c r="D88" s="86"/>
      <c r="E88" s="86"/>
      <c r="F88" s="86"/>
      <c r="G88" s="86"/>
      <c r="H88" s="87"/>
    </row>
    <row r="89" spans="1:8" x14ac:dyDescent="0.25">
      <c r="A89" s="72"/>
      <c r="B89" s="73" t="s">
        <v>101</v>
      </c>
      <c r="C89" s="73" t="s">
        <v>95</v>
      </c>
      <c r="D89" s="75"/>
      <c r="E89" s="90" t="s">
        <v>112</v>
      </c>
      <c r="F89" s="91"/>
      <c r="G89" s="77" t="s">
        <v>96</v>
      </c>
      <c r="H89" s="78"/>
    </row>
    <row r="90" spans="1:8" ht="28.35" customHeight="1" x14ac:dyDescent="0.25">
      <c r="A90" s="61" t="s">
        <v>7</v>
      </c>
      <c r="B90" s="64" t="s">
        <v>107</v>
      </c>
      <c r="C90" s="64" t="s">
        <v>107</v>
      </c>
      <c r="D90" s="69"/>
      <c r="E90" s="79" t="s">
        <v>113</v>
      </c>
      <c r="F90" s="92"/>
      <c r="G90" s="79" t="s">
        <v>97</v>
      </c>
      <c r="H90" s="80"/>
    </row>
    <row r="91" spans="1:8" x14ac:dyDescent="0.25">
      <c r="A91" s="61" t="s">
        <v>98</v>
      </c>
      <c r="B91" s="74">
        <v>45176</v>
      </c>
      <c r="C91" s="71">
        <v>45176</v>
      </c>
      <c r="D91" s="68"/>
      <c r="E91" s="81">
        <v>45223</v>
      </c>
      <c r="F91" s="88"/>
      <c r="G91" s="81">
        <v>45237</v>
      </c>
      <c r="H91" s="82"/>
    </row>
    <row r="92" spans="1:8" ht="15.75" thickBot="1" x14ac:dyDescent="0.3">
      <c r="A92" s="62" t="s">
        <v>99</v>
      </c>
      <c r="B92" s="63" t="s">
        <v>100</v>
      </c>
      <c r="C92" s="63" t="s">
        <v>100</v>
      </c>
      <c r="D92" s="76"/>
      <c r="E92" s="83" t="s">
        <v>100</v>
      </c>
      <c r="F92" s="89"/>
      <c r="G92" s="83" t="s">
        <v>100</v>
      </c>
      <c r="H92" s="84"/>
    </row>
  </sheetData>
  <sheetProtection algorithmName="SHA-512" hashValue="WXR+ANHMIuEPsFSj5fIpaYyBbjgALeTuaNYNIEzvRMIrSl5Xtz5YnGj8oe8AdvQj/YkBzf32IX1HHd5NIH37Bw==" saltValue="jSf3cDNDqjv5xl+CTa+q5w==" spinCount="100000" sheet="1" objects="1" scenarios="1"/>
  <mergeCells count="23">
    <mergeCell ref="A80:C80"/>
    <mergeCell ref="B68:C68"/>
    <mergeCell ref="B76:C76"/>
    <mergeCell ref="B36:C36"/>
    <mergeCell ref="B48:C48"/>
    <mergeCell ref="B53:C53"/>
    <mergeCell ref="B59:C59"/>
    <mergeCell ref="B63:C63"/>
    <mergeCell ref="B73:C73"/>
    <mergeCell ref="A15:C15"/>
    <mergeCell ref="B16:C16"/>
    <mergeCell ref="B24:C24"/>
    <mergeCell ref="B30:C30"/>
    <mergeCell ref="A11:C11"/>
    <mergeCell ref="G89:H89"/>
    <mergeCell ref="G90:H90"/>
    <mergeCell ref="G91:H91"/>
    <mergeCell ref="G92:H92"/>
    <mergeCell ref="A88:H88"/>
    <mergeCell ref="E91:F91"/>
    <mergeCell ref="E92:F92"/>
    <mergeCell ref="E89:F89"/>
    <mergeCell ref="E90:F90"/>
  </mergeCells>
  <dataValidations disablePrompts="1" count="2">
    <dataValidation type="list" allowBlank="1" showInputMessage="1" showErrorMessage="1" sqref="C77:C78 C60:C61 C31:C34 C25:C28 C49:C51 C54:C57 C64:C66 C37:C46 C69:C71 C17:C18 C20:C22" xr:uid="{00000000-0002-0000-0000-000000000000}">
      <formula1>xx</formula1>
    </dataValidation>
    <dataValidation type="list" allowBlank="1" showInputMessage="1" showErrorMessage="1" sqref="C19" xr:uid="{00000000-0002-0000-0000-000001000000}">
      <formula1>x</formula1>
    </dataValidation>
  </dataValidations>
  <pageMargins left="0.25" right="0.25" top="0.75" bottom="0.75" header="0.3" footer="0.3"/>
  <pageSetup paperSize="9" scale="41" fitToHeight="0" orientation="portrait" horizontalDpi="4294967295" verticalDpi="4294967295" r:id="rId1"/>
  <headerFooter>
    <oddHeader>&amp;C&amp;"Segoe UI Light,Standard"&amp;12Kontrollausschuss gemäß § 5 EU-QuaDG</oddHeader>
    <oddFooter>&amp;LFragebogen zur Risikobewertung von nicht-landwirtschaftlichen Betrieben
L_0013_4&amp;Cgültig ab 01.01.2024&amp;R&amp;P/&amp;N</oddFooter>
  </headerFooter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A1" t="s">
        <v>13</v>
      </c>
      <c r="B1" t="s">
        <v>15</v>
      </c>
    </row>
    <row r="2" spans="1:2" x14ac:dyDescent="0.25">
      <c r="A2" t="s">
        <v>14</v>
      </c>
      <c r="B2" t="s">
        <v>16</v>
      </c>
    </row>
    <row r="15" spans="1:2" x14ac:dyDescent="0.25">
      <c r="A15" s="35"/>
    </row>
  </sheetData>
  <sheetProtection algorithmName="SHA-512" hashValue="b46AJBddzzBcpy9RtXj/36VmEQirhhVM+i30MFnop8fGDrUWL0wOGuoecS4wk/gIsaOMtQRB2+PQ9cDE5CGMAg==" saltValue="+4D8h/ZooGAVMDK563QEpg==" spinCount="100000" sheet="1" objects="1" scenarios="1"/>
  <dataValidations count="1">
    <dataValidation type="list" allowBlank="1" showInputMessage="1" showErrorMessage="1" sqref="C20" xr:uid="{00000000-0002-0000-0100-000000000000}">
      <formula1>test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Kriterien</vt:lpstr>
      <vt:lpstr>Tabelle2</vt:lpstr>
      <vt:lpstr>Tabelle3</vt:lpstr>
      <vt:lpstr>JaNein</vt:lpstr>
      <vt:lpstr>xx</vt:lpstr>
    </vt:vector>
  </TitlesOfParts>
  <Company>AGES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Tripolt Tanja</dc:creator>
  <cp:lastModifiedBy>Geschäftsstelle</cp:lastModifiedBy>
  <cp:lastPrinted>2023-10-22T19:03:53Z</cp:lastPrinted>
  <dcterms:created xsi:type="dcterms:W3CDTF">2018-09-11T11:15:21Z</dcterms:created>
  <dcterms:modified xsi:type="dcterms:W3CDTF">2023-11-08T13:52:02Z</dcterms:modified>
</cp:coreProperties>
</file>